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период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<sst xmlns="http://schemas.openxmlformats.org/spreadsheetml/2006/main" count="73" uniqueCount="59">
  <si>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 xml:space="preserve">ПЛАНОВАЯ КАЛЬКУЛЯЦИЯ </t>
  </si>
  <si>
    <t xml:space="preserve">себестоимости </t>
  </si>
  <si>
    <t xml:space="preserve">на </t>
  </si>
  <si>
    <t xml:space="preserve">Калькулируемая единица - 1 т </t>
  </si>
  <si>
    <t>№
п/п</t>
  </si>
  <si>
    <t>Наименование статей</t>
  </si>
  <si>
    <t>Един.
измер.</t>
  </si>
  <si>
    <t>Количество</t>
  </si>
  <si>
    <t>Цена,
руб.коп.</t>
  </si>
  <si>
    <t>Сумма,
руб.коп.</t>
  </si>
  <si>
    <t>п/п</t>
  </si>
  <si>
    <t>затрат</t>
  </si>
  <si>
    <t>руб. коп.</t>
  </si>
  <si>
    <t>I.</t>
  </si>
  <si>
    <t>Прямые затраты</t>
  </si>
  <si>
    <t>1.</t>
  </si>
  <si>
    <t>Сырье</t>
  </si>
  <si>
    <t xml:space="preserve">  2.</t>
  </si>
  <si>
    <t>Изменение НЗП</t>
  </si>
  <si>
    <t>3.</t>
  </si>
  <si>
    <t>Вспомогательные материалы:
(переменные)</t>
  </si>
  <si>
    <t>кг</t>
  </si>
  <si>
    <r>
      <t>м</t>
    </r>
    <r>
      <rPr>
        <vertAlign val="superscript"/>
        <sz val="11"/>
        <rFont val="Times New Roman Cyr"/>
        <family val="1"/>
      </rPr>
      <t>2</t>
    </r>
    <r>
      <rPr>
        <sz val="11"/>
        <rFont val="Times New Roman Cyr"/>
        <family val="1"/>
      </rPr>
      <t>пр.</t>
    </r>
  </si>
  <si>
    <r>
      <t>м</t>
    </r>
    <r>
      <rPr>
        <vertAlign val="superscript"/>
        <sz val="11"/>
        <rFont val="Times New Roman Cyr"/>
        <family val="1"/>
      </rPr>
      <t>2</t>
    </r>
  </si>
  <si>
    <t xml:space="preserve">Итого материалы: </t>
  </si>
  <si>
    <t>4.</t>
  </si>
  <si>
    <t>Энергоресурсы:</t>
  </si>
  <si>
    <t>Электроэнергия</t>
  </si>
  <si>
    <t>тыс.кВт.ч</t>
  </si>
  <si>
    <t>Теплоэнергия</t>
  </si>
  <si>
    <t>Гкал</t>
  </si>
  <si>
    <t>Вода свежая</t>
  </si>
  <si>
    <r>
      <t>тыс. м</t>
    </r>
    <r>
      <rPr>
        <vertAlign val="superscript"/>
        <sz val="11"/>
        <rFont val="Times New Roman Cyr"/>
        <family val="1"/>
      </rPr>
      <t>3</t>
    </r>
  </si>
  <si>
    <t>Воздух сжатый</t>
  </si>
  <si>
    <t xml:space="preserve">Итого энергоресурсы: </t>
  </si>
  <si>
    <t xml:space="preserve">5. </t>
  </si>
  <si>
    <t>Работы и услуги производственного характера:</t>
  </si>
  <si>
    <t>Транспортные услуги</t>
  </si>
  <si>
    <t>Итого услуги:</t>
  </si>
  <si>
    <t>6.</t>
  </si>
  <si>
    <t>Затраты на оплату труда</t>
  </si>
  <si>
    <t>7.</t>
  </si>
  <si>
    <t>Отчисления во внебюджетные фонды</t>
  </si>
  <si>
    <t>8.</t>
  </si>
  <si>
    <t>Амортизация</t>
  </si>
  <si>
    <t>9.</t>
  </si>
  <si>
    <t>Лизинг</t>
  </si>
  <si>
    <t>10.</t>
  </si>
  <si>
    <t>Лечебно-профилактическое питание</t>
  </si>
  <si>
    <t>11.</t>
  </si>
  <si>
    <t>Стоимость спецодежды и обуви</t>
  </si>
  <si>
    <t>Передел себестоимости прямых затрат</t>
  </si>
  <si>
    <t>Полная себестоимость прямых затрат</t>
  </si>
  <si>
    <t>II.</t>
  </si>
  <si>
    <t>Косвенные затраты</t>
  </si>
  <si>
    <t>Себестоимость передела</t>
  </si>
  <si>
    <t>Полная себестоимость</t>
  </si>
  <si>
    <t>Директор</t>
  </si>
  <si>
    <t>Начальник  ПЭО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</si>
</sst>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sz val="10"/>
      <name val="Times New Roman CYR"/>
      <family val="0"/>
    </font>
    <font>
      <b/>
      <sz val="13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1"/>
      <name val="Times New Roman Cyr"/>
      <family val="1"/>
    </font>
    <font>
      <sz val="11"/>
      <color indexed="12"/>
      <name val="Times New Roman Cyr"/>
      <family val="1"/>
    </font>
    <font>
      <vertAlign val="superscript"/>
      <sz val="11"/>
      <name val="Times New Roman Cyr"/>
      <family val="1"/>
    </font>
    <font>
      <sz val="11"/>
      <color indexed="2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1"/>
      <name val="Times New Roman Cyr"/>
      <family val="1"/>
    </font>
    <font>
      <b/>
      <sz val="11"/>
      <color indexed="24"/>
      <name val="Times New Roman Cyr"/>
      <family val="1"/>
    </font>
    <font>
      <b/>
      <sz val="11"/>
      <name val="Times New Roman CYR"/>
      <family val="0"/>
    </font>
    <font>
      <sz val="13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0" fontId="24" fillId="0" borderId="14" xfId="0" applyFont="1" applyFill="1" applyBorder="1" applyAlignment="1" quotePrefix="1">
      <alignment horizontal="left"/>
    </xf>
    <xf numFmtId="0" fontId="24" fillId="0" borderId="14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24" fillId="0" borderId="15" xfId="0" applyFont="1" applyFill="1" applyBorder="1" applyAlignment="1" quotePrefix="1">
      <alignment horizontal="left"/>
    </xf>
    <xf numFmtId="0" fontId="24" fillId="0" borderId="15" xfId="0" applyFont="1" applyFill="1" applyBorder="1" applyAlignment="1">
      <alignment/>
    </xf>
    <xf numFmtId="2" fontId="24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5" xfId="0" applyFont="1" applyFill="1" applyBorder="1" applyAlignment="1" quotePrefix="1">
      <alignment horizontal="left" wrapText="1"/>
    </xf>
    <xf numFmtId="0" fontId="24" fillId="0" borderId="15" xfId="0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2" fontId="26" fillId="0" borderId="15" xfId="0" applyNumberFormat="1" applyFont="1" applyFill="1" applyBorder="1" applyAlignment="1">
      <alignment/>
    </xf>
    <xf numFmtId="164" fontId="24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 quotePrefix="1">
      <alignment horizontal="center"/>
    </xf>
    <xf numFmtId="165" fontId="24" fillId="0" borderId="15" xfId="0" applyNumberFormat="1" applyFont="1" applyFill="1" applyBorder="1" applyAlignment="1">
      <alignment/>
    </xf>
    <xf numFmtId="0" fontId="25" fillId="0" borderId="15" xfId="0" applyFont="1" applyFill="1" applyBorder="1" applyAlignment="1" quotePrefix="1">
      <alignment horizontal="left"/>
    </xf>
    <xf numFmtId="0" fontId="23" fillId="0" borderId="15" xfId="0" applyFont="1" applyFill="1" applyBorder="1" applyAlignment="1" quotePrefix="1">
      <alignment horizontal="left"/>
    </xf>
    <xf numFmtId="1" fontId="28" fillId="0" borderId="15" xfId="0" applyNumberFormat="1" applyFont="1" applyFill="1" applyBorder="1" applyAlignment="1">
      <alignment/>
    </xf>
    <xf numFmtId="2" fontId="29" fillId="0" borderId="15" xfId="0" applyNumberFormat="1" applyFont="1" applyFill="1" applyBorder="1" applyAlignment="1">
      <alignment/>
    </xf>
    <xf numFmtId="2" fontId="30" fillId="0" borderId="16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9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5" xfId="0" applyFont="1" applyFill="1" applyBorder="1" applyAlignment="1" quotePrefix="1">
      <alignment horizontal="left"/>
    </xf>
    <xf numFmtId="0" fontId="29" fillId="0" borderId="15" xfId="0" applyFont="1" applyFill="1" applyBorder="1" applyAlignment="1" quotePrefix="1">
      <alignment horizontal="center"/>
    </xf>
    <xf numFmtId="164" fontId="32" fillId="0" borderId="15" xfId="0" applyNumberFormat="1" applyFont="1" applyFill="1" applyBorder="1" applyAlignment="1">
      <alignment/>
    </xf>
    <xf numFmtId="0" fontId="33" fillId="0" borderId="15" xfId="0" applyFont="1" applyFill="1" applyBorder="1" applyAlignment="1" quotePrefix="1">
      <alignment horizontal="center"/>
    </xf>
    <xf numFmtId="2" fontId="31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19" fillId="0" borderId="17" xfId="0" applyFont="1" applyFill="1" applyBorder="1" applyAlignment="1" quotePrefix="1">
      <alignment horizontal="left"/>
    </xf>
    <xf numFmtId="0" fontId="19" fillId="0" borderId="17" xfId="0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left"/>
    </xf>
    <xf numFmtId="0" fontId="24" fillId="0" borderId="18" xfId="0" applyFont="1" applyFill="1" applyBorder="1" applyAlignment="1" quotePrefix="1">
      <alignment horizontal="left"/>
    </xf>
    <xf numFmtId="0" fontId="24" fillId="0" borderId="18" xfId="0" applyFont="1" applyFill="1" applyBorder="1" applyAlignment="1">
      <alignment/>
    </xf>
    <xf numFmtId="2" fontId="29" fillId="0" borderId="18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 applyAlignment="1" quotePrefix="1">
      <alignment horizontal="left"/>
    </xf>
    <xf numFmtId="0" fontId="24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 horizontal="centerContinuous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0" zoomScaleNormal="90" zoomScalePageLayoutView="0" workbookViewId="0" topLeftCell="A1">
      <selection activeCell="D5" sqref="D5"/>
    </sheetView>
  </sheetViews>
  <sheetFormatPr defaultColWidth="10.00390625" defaultRowHeight="12.75"/>
  <cols>
    <col min="1" max="1" width="6.75390625" style="5" customWidth="1"/>
    <col min="2" max="2" width="39.375" style="5" customWidth="1"/>
    <col min="3" max="3" width="11.25390625" style="5" customWidth="1"/>
    <col min="4" max="4" width="12.00390625" style="5" customWidth="1"/>
    <col min="5" max="5" width="12.25390625" style="5" customWidth="1"/>
    <col min="6" max="6" width="17.75390625" style="5" customWidth="1"/>
    <col min="7" max="7" width="10.00390625" style="4" hidden="1" customWidth="1"/>
    <col min="8" max="16384" width="10.00390625" style="5" customWidth="1"/>
  </cols>
  <sheetData>
    <row r="1" spans="1:6" ht="15.75">
      <c r="A1" s="1" t="s">
        <v>0</v>
      </c>
      <c r="B1" s="2"/>
      <c r="C1" s="3"/>
      <c r="D1" s="2"/>
      <c r="E1" s="2"/>
      <c r="F1" s="2"/>
    </row>
    <row r="2" spans="1:6" ht="16.5">
      <c r="A2" s="6" t="s">
        <v>1</v>
      </c>
      <c r="B2" s="2"/>
      <c r="C2" s="7"/>
      <c r="D2" s="2"/>
      <c r="E2" s="2"/>
      <c r="F2" s="2"/>
    </row>
    <row r="3" spans="1:6" ht="16.5">
      <c r="A3" s="6" t="s">
        <v>2</v>
      </c>
      <c r="B3" s="2"/>
      <c r="C3" s="7"/>
      <c r="D3" s="2"/>
      <c r="E3" s="2"/>
      <c r="F3" s="2"/>
    </row>
    <row r="4" spans="1:6" ht="12.75" customHeight="1">
      <c r="A4" s="6"/>
      <c r="B4" s="2"/>
      <c r="C4" s="7"/>
      <c r="D4" s="2"/>
      <c r="E4" s="2"/>
      <c r="F4" s="2"/>
    </row>
    <row r="5" spans="1:6" ht="15.75">
      <c r="A5" s="8"/>
      <c r="B5" s="8"/>
      <c r="C5" s="8"/>
      <c r="D5" s="9" t="s">
        <v>3</v>
      </c>
      <c r="E5" s="8"/>
      <c r="F5" s="10"/>
    </row>
    <row r="6" spans="1:6" ht="15.7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</row>
    <row r="7" spans="1:6" ht="15.75">
      <c r="A7" s="12" t="s">
        <v>10</v>
      </c>
      <c r="B7" s="12" t="s">
        <v>11</v>
      </c>
      <c r="C7" s="12"/>
      <c r="D7" s="12"/>
      <c r="E7" s="12"/>
      <c r="F7" s="12" t="s">
        <v>12</v>
      </c>
    </row>
    <row r="8" spans="1:6" ht="9.75" customHeight="1">
      <c r="A8" s="13"/>
      <c r="B8" s="13"/>
      <c r="C8" s="13"/>
      <c r="D8" s="13"/>
      <c r="E8" s="13"/>
      <c r="F8" s="13"/>
    </row>
    <row r="9" spans="1:6" ht="15.75">
      <c r="A9" s="14" t="s">
        <v>13</v>
      </c>
      <c r="B9" s="15" t="s">
        <v>14</v>
      </c>
      <c r="C9" s="16"/>
      <c r="D9" s="17"/>
      <c r="E9" s="17"/>
      <c r="F9" s="17"/>
    </row>
    <row r="10" spans="1:6" ht="15.75">
      <c r="A10" s="18" t="s">
        <v>15</v>
      </c>
      <c r="B10" s="19" t="s">
        <v>16</v>
      </c>
      <c r="C10" s="20"/>
      <c r="D10" s="21"/>
      <c r="E10" s="21"/>
      <c r="F10" s="22">
        <v>957.09</v>
      </c>
    </row>
    <row r="11" spans="1:6" ht="16.5" customHeight="1">
      <c r="A11" s="18" t="s">
        <v>17</v>
      </c>
      <c r="B11" s="19" t="s">
        <v>18</v>
      </c>
      <c r="C11" s="20"/>
      <c r="D11" s="21"/>
      <c r="E11" s="21"/>
      <c r="F11" s="22">
        <v>-7.73</v>
      </c>
    </row>
    <row r="12" spans="1:6" ht="8.25" customHeight="1">
      <c r="A12" s="23"/>
      <c r="B12" s="19"/>
      <c r="C12" s="20"/>
      <c r="D12" s="21"/>
      <c r="E12" s="21"/>
      <c r="F12" s="22"/>
    </row>
    <row r="13" spans="1:6" ht="29.25" customHeight="1">
      <c r="A13" s="18" t="s">
        <v>19</v>
      </c>
      <c r="B13" s="24" t="s">
        <v>20</v>
      </c>
      <c r="C13" s="20"/>
      <c r="D13" s="21"/>
      <c r="E13" s="21"/>
      <c r="F13" s="21"/>
    </row>
    <row r="14" spans="1:7" ht="15.75">
      <c r="A14" s="25"/>
      <c r="B14" s="20"/>
      <c r="C14" s="25" t="s">
        <v>21</v>
      </c>
      <c r="D14" s="21">
        <v>0.55</v>
      </c>
      <c r="E14" s="22">
        <v>10.9</v>
      </c>
      <c r="F14" s="26">
        <f>ROUND(D14*E14,2)</f>
        <v>6</v>
      </c>
      <c r="G14" s="27">
        <f>D14*E14</f>
        <v>5.995000000000001</v>
      </c>
    </row>
    <row r="15" spans="1:7" ht="15.75">
      <c r="A15" s="25"/>
      <c r="B15" s="20"/>
      <c r="C15" s="25" t="s">
        <v>21</v>
      </c>
      <c r="D15" s="21">
        <v>0.7</v>
      </c>
      <c r="E15" s="22">
        <v>9.8</v>
      </c>
      <c r="F15" s="26">
        <f aca="true" t="shared" si="0" ref="F15:F28">ROUND(D15*E15,2)</f>
        <v>6.86</v>
      </c>
      <c r="G15" s="27">
        <f aca="true" t="shared" si="1" ref="G15:G29">D15*E15</f>
        <v>6.86</v>
      </c>
    </row>
    <row r="16" spans="1:7" ht="15.75">
      <c r="A16" s="25"/>
      <c r="B16" s="21"/>
      <c r="C16" s="25" t="s">
        <v>21</v>
      </c>
      <c r="D16" s="21">
        <v>0.297</v>
      </c>
      <c r="E16" s="22">
        <v>37.1</v>
      </c>
      <c r="F16" s="28">
        <v>11</v>
      </c>
      <c r="G16" s="27">
        <f t="shared" si="1"/>
        <v>11.018699999999999</v>
      </c>
    </row>
    <row r="17" spans="1:7" ht="15.75">
      <c r="A17" s="25"/>
      <c r="B17" s="21"/>
      <c r="C17" s="25" t="s">
        <v>21</v>
      </c>
      <c r="D17" s="21">
        <v>0.0028</v>
      </c>
      <c r="E17" s="22">
        <v>99.5</v>
      </c>
      <c r="F17" s="26">
        <f t="shared" si="0"/>
        <v>0.28</v>
      </c>
      <c r="G17" s="27">
        <f t="shared" si="1"/>
        <v>0.2786</v>
      </c>
    </row>
    <row r="18" spans="1:7" ht="15.75">
      <c r="A18" s="25"/>
      <c r="B18" s="21"/>
      <c r="C18" s="25" t="s">
        <v>21</v>
      </c>
      <c r="D18" s="21">
        <v>0.05</v>
      </c>
      <c r="E18" s="22">
        <v>41.9</v>
      </c>
      <c r="F18" s="26">
        <f t="shared" si="0"/>
        <v>2.1</v>
      </c>
      <c r="G18" s="27">
        <f t="shared" si="1"/>
        <v>2.095</v>
      </c>
    </row>
    <row r="19" spans="1:7" ht="15.75">
      <c r="A19" s="25"/>
      <c r="B19" s="21"/>
      <c r="C19" s="25" t="s">
        <v>21</v>
      </c>
      <c r="D19" s="21">
        <v>0.247</v>
      </c>
      <c r="E19" s="22">
        <v>40.7</v>
      </c>
      <c r="F19" s="26">
        <f t="shared" si="0"/>
        <v>10.05</v>
      </c>
      <c r="G19" s="27">
        <f t="shared" si="1"/>
        <v>10.052900000000001</v>
      </c>
    </row>
    <row r="20" spans="1:7" ht="15.75">
      <c r="A20" s="25"/>
      <c r="B20" s="20"/>
      <c r="C20" s="25" t="s">
        <v>21</v>
      </c>
      <c r="D20" s="21">
        <v>0.11</v>
      </c>
      <c r="E20" s="22">
        <v>26.8</v>
      </c>
      <c r="F20" s="26">
        <f t="shared" si="0"/>
        <v>2.95</v>
      </c>
      <c r="G20" s="27">
        <f t="shared" si="1"/>
        <v>2.948</v>
      </c>
    </row>
    <row r="21" spans="1:7" ht="15.75">
      <c r="A21" s="25"/>
      <c r="B21" s="21"/>
      <c r="C21" s="25" t="s">
        <v>21</v>
      </c>
      <c r="D21" s="29">
        <v>0.7</v>
      </c>
      <c r="E21" s="22">
        <v>2.4</v>
      </c>
      <c r="F21" s="26">
        <f t="shared" si="0"/>
        <v>1.68</v>
      </c>
      <c r="G21" s="27">
        <f t="shared" si="1"/>
        <v>1.68</v>
      </c>
    </row>
    <row r="22" spans="1:7" ht="15.75">
      <c r="A22" s="25"/>
      <c r="B22" s="21"/>
      <c r="C22" s="25" t="s">
        <v>21</v>
      </c>
      <c r="D22" s="21">
        <v>0.018</v>
      </c>
      <c r="E22" s="22">
        <v>20.9</v>
      </c>
      <c r="F22" s="26">
        <f t="shared" si="0"/>
        <v>0.38</v>
      </c>
      <c r="G22" s="27">
        <f t="shared" si="1"/>
        <v>0.3761999999999999</v>
      </c>
    </row>
    <row r="23" spans="1:7" ht="15.75">
      <c r="A23" s="25"/>
      <c r="B23" s="21"/>
      <c r="C23" s="25" t="s">
        <v>21</v>
      </c>
      <c r="D23" s="21">
        <v>0.73</v>
      </c>
      <c r="E23" s="22">
        <v>47</v>
      </c>
      <c r="F23" s="28">
        <v>34.3</v>
      </c>
      <c r="G23" s="27">
        <f>D23*E23</f>
        <v>34.31</v>
      </c>
    </row>
    <row r="24" spans="1:7" ht="15.75">
      <c r="A24" s="25"/>
      <c r="B24" s="21"/>
      <c r="C24" s="25" t="s">
        <v>21</v>
      </c>
      <c r="D24" s="21">
        <v>0.013</v>
      </c>
      <c r="E24" s="22">
        <v>23.1</v>
      </c>
      <c r="F24" s="26">
        <f t="shared" si="0"/>
        <v>0.3</v>
      </c>
      <c r="G24" s="27">
        <f>D24*E24</f>
        <v>0.3003</v>
      </c>
    </row>
    <row r="25" spans="1:7" ht="15.75">
      <c r="A25" s="25"/>
      <c r="B25" s="21"/>
      <c r="C25" s="25" t="s">
        <v>21</v>
      </c>
      <c r="D25" s="21">
        <v>1.5</v>
      </c>
      <c r="E25" s="22">
        <v>3.19</v>
      </c>
      <c r="F25" s="26">
        <f t="shared" si="0"/>
        <v>4.79</v>
      </c>
      <c r="G25" s="27">
        <f t="shared" si="1"/>
        <v>4.785</v>
      </c>
    </row>
    <row r="26" spans="1:7" ht="15.75">
      <c r="A26" s="25"/>
      <c r="B26" s="21"/>
      <c r="C26" s="25" t="s">
        <v>21</v>
      </c>
      <c r="D26" s="21">
        <v>0.006</v>
      </c>
      <c r="E26" s="22">
        <v>109.9</v>
      </c>
      <c r="F26" s="26">
        <f t="shared" si="0"/>
        <v>0.66</v>
      </c>
      <c r="G26" s="27">
        <f t="shared" si="1"/>
        <v>0.6594000000000001</v>
      </c>
    </row>
    <row r="27" spans="1:7" ht="15.75">
      <c r="A27" s="25"/>
      <c r="B27" s="21"/>
      <c r="C27" s="25" t="s">
        <v>21</v>
      </c>
      <c r="D27" s="21"/>
      <c r="E27" s="22"/>
      <c r="F27" s="26">
        <f t="shared" si="0"/>
        <v>0</v>
      </c>
      <c r="G27" s="27">
        <f>D27*E27</f>
        <v>0</v>
      </c>
    </row>
    <row r="28" spans="1:7" ht="18">
      <c r="A28" s="25"/>
      <c r="B28" s="20"/>
      <c r="C28" s="30" t="s">
        <v>22</v>
      </c>
      <c r="D28" s="31">
        <v>0.00287</v>
      </c>
      <c r="E28" s="22">
        <v>537</v>
      </c>
      <c r="F28" s="26">
        <f t="shared" si="0"/>
        <v>1.54</v>
      </c>
      <c r="G28" s="27">
        <f t="shared" si="1"/>
        <v>1.54119</v>
      </c>
    </row>
    <row r="29" spans="1:7" ht="18">
      <c r="A29" s="25"/>
      <c r="B29" s="21"/>
      <c r="C29" s="25" t="s">
        <v>23</v>
      </c>
      <c r="D29" s="21">
        <v>0.00305</v>
      </c>
      <c r="E29" s="22">
        <v>2156</v>
      </c>
      <c r="F29" s="28">
        <v>6.57</v>
      </c>
      <c r="G29" s="27">
        <f t="shared" si="1"/>
        <v>6.5758</v>
      </c>
    </row>
    <row r="30" spans="1:7" ht="21.75" customHeight="1">
      <c r="A30" s="25"/>
      <c r="B30" s="32" t="s">
        <v>24</v>
      </c>
      <c r="C30" s="33"/>
      <c r="D30" s="34"/>
      <c r="E30" s="34"/>
      <c r="F30" s="35">
        <f>SUM(F14:F29)</f>
        <v>89.46000000000001</v>
      </c>
      <c r="G30" s="36">
        <f>SUM(G14:G29)</f>
        <v>89.47609000000001</v>
      </c>
    </row>
    <row r="31" spans="1:7" ht="9" customHeight="1">
      <c r="A31" s="25"/>
      <c r="B31" s="32"/>
      <c r="C31" s="33"/>
      <c r="D31" s="34"/>
      <c r="E31" s="34"/>
      <c r="F31" s="35"/>
      <c r="G31" s="27"/>
    </row>
    <row r="32" spans="1:7" ht="15.75">
      <c r="A32" s="25" t="s">
        <v>25</v>
      </c>
      <c r="B32" s="23" t="s">
        <v>26</v>
      </c>
      <c r="C32" s="21"/>
      <c r="D32" s="21"/>
      <c r="E32" s="21"/>
      <c r="F32" s="37"/>
      <c r="G32" s="27"/>
    </row>
    <row r="33" spans="1:7" ht="15.75">
      <c r="A33" s="25"/>
      <c r="B33" s="20" t="s">
        <v>27</v>
      </c>
      <c r="C33" s="38" t="s">
        <v>28</v>
      </c>
      <c r="D33" s="21">
        <v>0.04058</v>
      </c>
      <c r="E33" s="22">
        <v>299</v>
      </c>
      <c r="F33" s="26">
        <f>ROUND(D33*E33,2)</f>
        <v>12.13</v>
      </c>
      <c r="G33" s="27">
        <f>D33*E33</f>
        <v>12.13342</v>
      </c>
    </row>
    <row r="34" spans="1:7" ht="15.75">
      <c r="A34" s="25"/>
      <c r="B34" s="20" t="s">
        <v>29</v>
      </c>
      <c r="C34" s="25" t="s">
        <v>30</v>
      </c>
      <c r="D34" s="21">
        <v>0.0007</v>
      </c>
      <c r="E34" s="22">
        <v>191</v>
      </c>
      <c r="F34" s="26">
        <f>ROUND(D34*E34,2)</f>
        <v>0.13</v>
      </c>
      <c r="G34" s="27">
        <f>D34*E34</f>
        <v>0.13369999999999999</v>
      </c>
    </row>
    <row r="35" spans="1:7" ht="18">
      <c r="A35" s="25"/>
      <c r="B35" s="21" t="s">
        <v>31</v>
      </c>
      <c r="C35" s="25" t="s">
        <v>32</v>
      </c>
      <c r="D35" s="21">
        <v>0.000415</v>
      </c>
      <c r="E35" s="22">
        <v>3004</v>
      </c>
      <c r="F35" s="26">
        <f>ROUND(D35*E35,2)</f>
        <v>1.25</v>
      </c>
      <c r="G35" s="27">
        <f>D35*E35</f>
        <v>1.24666</v>
      </c>
    </row>
    <row r="36" spans="1:7" ht="18">
      <c r="A36" s="25"/>
      <c r="B36" s="20" t="s">
        <v>33</v>
      </c>
      <c r="C36" s="25" t="s">
        <v>32</v>
      </c>
      <c r="D36" s="21">
        <v>0.00596</v>
      </c>
      <c r="E36" s="22">
        <v>76</v>
      </c>
      <c r="F36" s="26">
        <f>ROUND(D36*E36,2)</f>
        <v>0.45</v>
      </c>
      <c r="G36" s="27">
        <f>D36*E36</f>
        <v>0.45296000000000003</v>
      </c>
    </row>
    <row r="37" spans="1:7" ht="15.75">
      <c r="A37" s="25"/>
      <c r="B37" s="32" t="s">
        <v>34</v>
      </c>
      <c r="C37" s="20"/>
      <c r="D37" s="21"/>
      <c r="E37" s="21"/>
      <c r="F37" s="39">
        <f>SUM(F33:F36)</f>
        <v>13.96</v>
      </c>
      <c r="G37" s="36">
        <f>SUM(G33:G36)</f>
        <v>13.966739999999998</v>
      </c>
    </row>
    <row r="38" spans="1:6" ht="7.5" customHeight="1">
      <c r="A38" s="25"/>
      <c r="B38" s="32"/>
      <c r="C38" s="20"/>
      <c r="D38" s="21"/>
      <c r="E38" s="21"/>
      <c r="F38" s="39"/>
    </row>
    <row r="39" spans="1:6" ht="15.75">
      <c r="A39" s="25" t="s">
        <v>35</v>
      </c>
      <c r="B39" s="19" t="s">
        <v>36</v>
      </c>
      <c r="C39" s="20"/>
      <c r="D39" s="21"/>
      <c r="E39" s="21"/>
      <c r="F39" s="21"/>
    </row>
    <row r="40" spans="1:6" ht="15.75">
      <c r="A40" s="25"/>
      <c r="B40" s="40" t="s">
        <v>37</v>
      </c>
      <c r="C40" s="20"/>
      <c r="D40" s="21"/>
      <c r="E40" s="21"/>
      <c r="F40" s="22">
        <v>0.26</v>
      </c>
    </row>
    <row r="41" spans="1:6" ht="15.75">
      <c r="A41" s="25"/>
      <c r="B41" s="19" t="s">
        <v>38</v>
      </c>
      <c r="C41" s="20"/>
      <c r="D41" s="21"/>
      <c r="E41" s="21"/>
      <c r="F41" s="22">
        <f>F40</f>
        <v>0.26</v>
      </c>
    </row>
    <row r="42" spans="1:6" ht="15.75">
      <c r="A42" s="25" t="s">
        <v>39</v>
      </c>
      <c r="B42" s="41" t="s">
        <v>40</v>
      </c>
      <c r="C42" s="20"/>
      <c r="D42" s="21"/>
      <c r="E42" s="21"/>
      <c r="F42" s="22">
        <v>7.61</v>
      </c>
    </row>
    <row r="43" spans="1:6" ht="15.75">
      <c r="A43" s="25" t="s">
        <v>41</v>
      </c>
      <c r="B43" s="41" t="s">
        <v>42</v>
      </c>
      <c r="C43" s="20"/>
      <c r="D43" s="21"/>
      <c r="E43" s="21"/>
      <c r="F43" s="21">
        <v>1.66</v>
      </c>
    </row>
    <row r="44" spans="1:6" ht="15.75">
      <c r="A44" s="25" t="s">
        <v>43</v>
      </c>
      <c r="B44" s="41" t="s">
        <v>44</v>
      </c>
      <c r="C44" s="21"/>
      <c r="D44" s="21"/>
      <c r="E44" s="21"/>
      <c r="F44" s="22">
        <v>37.36</v>
      </c>
    </row>
    <row r="45" spans="1:6" ht="15.75">
      <c r="A45" s="25" t="s">
        <v>45</v>
      </c>
      <c r="B45" s="41" t="s">
        <v>46</v>
      </c>
      <c r="C45" s="21"/>
      <c r="D45" s="21"/>
      <c r="E45" s="21"/>
      <c r="F45" s="22">
        <v>8.07</v>
      </c>
    </row>
    <row r="46" spans="1:6" ht="15.75">
      <c r="A46" s="25" t="s">
        <v>47</v>
      </c>
      <c r="B46" s="41" t="s">
        <v>48</v>
      </c>
      <c r="C46" s="21"/>
      <c r="D46" s="21"/>
      <c r="E46" s="21"/>
      <c r="F46" s="22">
        <v>0.12</v>
      </c>
    </row>
    <row r="47" spans="1:6" ht="15.75">
      <c r="A47" s="25" t="s">
        <v>49</v>
      </c>
      <c r="B47" s="41" t="s">
        <v>50</v>
      </c>
      <c r="C47" s="21"/>
      <c r="D47" s="21"/>
      <c r="E47" s="21"/>
      <c r="F47" s="22">
        <v>0.19</v>
      </c>
    </row>
    <row r="48" spans="1:6" ht="8.25" customHeight="1">
      <c r="A48" s="25"/>
      <c r="B48" s="21"/>
      <c r="C48" s="21"/>
      <c r="D48" s="21"/>
      <c r="E48" s="21"/>
      <c r="F48" s="21"/>
    </row>
    <row r="49" spans="1:6" ht="15.75">
      <c r="A49" s="25"/>
      <c r="B49" s="42" t="s">
        <v>51</v>
      </c>
      <c r="C49" s="20"/>
      <c r="D49" s="21"/>
      <c r="E49" s="21"/>
      <c r="F49" s="35">
        <f>F30+F37+SUM(F41:F48)</f>
        <v>158.69</v>
      </c>
    </row>
    <row r="50" spans="1:6" ht="15.75">
      <c r="A50" s="25"/>
      <c r="B50" s="42" t="s">
        <v>52</v>
      </c>
      <c r="C50" s="20"/>
      <c r="D50" s="21"/>
      <c r="E50" s="21"/>
      <c r="F50" s="35">
        <f>F49+F10-F11</f>
        <v>1123.51</v>
      </c>
    </row>
    <row r="51" spans="1:6" ht="9.75" customHeight="1">
      <c r="A51" s="21"/>
      <c r="B51" s="43"/>
      <c r="C51" s="44"/>
      <c r="D51" s="45"/>
      <c r="E51" s="45"/>
      <c r="F51" s="35"/>
    </row>
    <row r="52" spans="1:6" ht="15.75">
      <c r="A52" s="18" t="s">
        <v>53</v>
      </c>
      <c r="B52" s="19" t="s">
        <v>54</v>
      </c>
      <c r="C52" s="46"/>
      <c r="D52" s="21"/>
      <c r="E52" s="21"/>
      <c r="F52" s="47">
        <v>144.2</v>
      </c>
    </row>
    <row r="53" spans="1:6" ht="15.75">
      <c r="A53" s="25"/>
      <c r="B53" s="48" t="s">
        <v>55</v>
      </c>
      <c r="C53" s="49"/>
      <c r="D53" s="50"/>
      <c r="E53" s="50"/>
      <c r="F53" s="51">
        <f>F49+F52</f>
        <v>302.89</v>
      </c>
    </row>
    <row r="54" spans="1:6" ht="15.75">
      <c r="A54" s="52"/>
      <c r="B54" s="53" t="s">
        <v>56</v>
      </c>
      <c r="C54" s="54"/>
      <c r="D54" s="55"/>
      <c r="E54" s="55"/>
      <c r="F54" s="56">
        <f>F50+F52</f>
        <v>1267.71</v>
      </c>
    </row>
    <row r="55" spans="1:6" ht="7.5" customHeight="1">
      <c r="A55" s="57"/>
      <c r="B55" s="58"/>
      <c r="C55" s="59"/>
      <c r="D55" s="60"/>
      <c r="E55" s="60"/>
      <c r="F55" s="61"/>
    </row>
    <row r="56" spans="1:6" ht="15" customHeight="1">
      <c r="A56" s="62"/>
      <c r="B56" s="63"/>
      <c r="C56" s="64"/>
      <c r="D56" s="65"/>
      <c r="E56" s="65"/>
      <c r="F56" s="66"/>
    </row>
    <row r="57" spans="1:7" s="69" customFormat="1" ht="26.25" customHeight="1">
      <c r="A57" s="67"/>
      <c r="B57" s="68" t="s">
        <v>57</v>
      </c>
      <c r="C57" s="67"/>
      <c r="E57" s="68"/>
      <c r="F57" s="67"/>
      <c r="G57" s="70"/>
    </row>
    <row r="58" s="69" customFormat="1" ht="16.5">
      <c r="G58" s="70"/>
    </row>
    <row r="59" spans="2:7" s="69" customFormat="1" ht="24" customHeight="1">
      <c r="B59" s="69" t="s">
        <v>58</v>
      </c>
      <c r="G59" s="70"/>
    </row>
  </sheetData>
  <sheetProtection/>
  <mergeCells count="6">
    <mergeCell ref="A6:A7"/>
    <mergeCell ref="B6:B7"/>
    <mergeCell ref="C6:C7"/>
    <mergeCell ref="D6:D7"/>
    <mergeCell ref="E6:E7"/>
    <mergeCell ref="F6:F7"/>
  </mergeCells>
  <printOptions horizontalCentered="1"/>
  <pageMargins left="0.7874015748031497" right="0.2362204724409449" top="0.56" bottom="0.31496062992125984" header="0.196850393700787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2011-04-13T08:56:54Z</dcterms:created>
  <dcterms:modified xsi:type="dcterms:W3CDTF">2011-04-13T08:58:25Z</dcterms:modified>
  <cp:category/>
  <cp:version/>
  <cp:contentType/>
  <cp:contentStatus/>
</cp:coreProperties>
</file>